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/>
  <mc:AlternateContent xmlns:mc="http://schemas.openxmlformats.org/markup-compatibility/2006">
    <mc:Choice Requires="x15">
      <x15ac:absPath xmlns:x15ac="http://schemas.microsoft.com/office/spreadsheetml/2010/11/ac" url="https://veselibasministrija-my.sharepoint.com/personal/iveta_bertulsone_vmnvd_gov_lv/Documents/KOPIGS/organizatoriskie_dok_dazadi/Mācību materiāli/Vakcinacijas modulis/"/>
    </mc:Choice>
  </mc:AlternateContent>
  <xr:revisionPtr revIDLastSave="0" documentId="8_{5F7FB5D1-BD4C-4084-BFE0-001D8F0483F0}" xr6:coauthVersionLast="47" xr6:coauthVersionMax="47" xr10:uidLastSave="{00000000-0000-0000-0000-000000000000}"/>
  <bookViews>
    <workbookView xWindow="-105" yWindow="-16320" windowWidth="29040" windowHeight="15840" xr2:uid="{9ECC7AF6-E396-4A7E-9EF0-78F0A5EF3FE6}"/>
  </bookViews>
  <sheets>
    <sheet name="kalendaras vakcinas" sheetId="1" r:id="rId1"/>
    <sheet name="Covid19 vakcinas" sheetId="2" r:id="rId2"/>
    <sheet name="gripas vakcinas" sheetId="3" r:id="rId3"/>
  </sheets>
  <definedNames>
    <definedName name="_xlnm.Print_Titles" localSheetId="1">'Covid19 vakcinas'!$11:$12</definedName>
    <definedName name="_xlnm.Print_Titles" localSheetId="2">'gripas vakcinas'!$1:$5</definedName>
    <definedName name="_xlnm.Print_Titles" localSheetId="0">'kalendaras vakcinas'!$9:$10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J7" i="3" s="1"/>
  <c r="G6" i="3"/>
  <c r="J6" i="3" s="1"/>
  <c r="I21" i="2"/>
  <c r="L21" i="2" s="1"/>
  <c r="G21" i="2"/>
  <c r="I20" i="2"/>
  <c r="L20" i="2" s="1"/>
  <c r="G20" i="2"/>
  <c r="L19" i="2"/>
  <c r="G19" i="2"/>
  <c r="I18" i="2"/>
  <c r="L18" i="2" s="1"/>
  <c r="G18" i="2"/>
  <c r="I17" i="2"/>
  <c r="L17" i="2" s="1"/>
  <c r="G17" i="2"/>
  <c r="I16" i="2"/>
  <c r="L16" i="2" s="1"/>
  <c r="G16" i="2"/>
  <c r="I15" i="2"/>
  <c r="L15" i="2" s="1"/>
  <c r="G15" i="2"/>
  <c r="I14" i="2"/>
  <c r="L14" i="2" s="1"/>
  <c r="G14" i="2"/>
  <c r="L13" i="2"/>
  <c r="G13" i="2"/>
  <c r="K11" i="1"/>
  <c r="H28" i="1" l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12" i="1"/>
  <c r="K12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</calcChain>
</file>

<file path=xl/sharedStrings.xml><?xml version="1.0" encoding="utf-8"?>
<sst xmlns="http://schemas.openxmlformats.org/spreadsheetml/2006/main" count="112" uniqueCount="71">
  <si>
    <t>Valsts apmaksāto kalendāro vakcīnu inventarizācijas akts pēc stāvokļa uz 2024.gada 1.februāri</t>
  </si>
  <si>
    <t>** nepilnos flakonus norakstīt pirms inventarizācijas</t>
  </si>
  <si>
    <t>Aktā jāaizpilda baltie un zaļie lauki, informācija no zaļi marķētajiem laukiem būs jāievada e-veselībā.</t>
  </si>
  <si>
    <t>Informācija pelēki marķētajos laukos ir zināšanai.</t>
  </si>
  <si>
    <t>Informācija sarkani marķētajos laukos ir e-veselībā pieņemtais viena flakona tilpums.</t>
  </si>
  <si>
    <t>Jāievada e-veselībā</t>
  </si>
  <si>
    <t>Vakcinācijas produkts</t>
  </si>
  <si>
    <t>Nosaukums uz flakona</t>
  </si>
  <si>
    <t>sērija</t>
  </si>
  <si>
    <t>derīguma termiņš uz flakona</t>
  </si>
  <si>
    <t>ledusskapī konstatētais faktiskais pilnu flakonu skaits**</t>
  </si>
  <si>
    <t>izlietošanas termiņš (e-veselībā pievienosies automātiski pēc sērijas izvēles)</t>
  </si>
  <si>
    <t>devu skaits flakonā</t>
  </si>
  <si>
    <t>ml vienā flakonā pēc e-veselības</t>
  </si>
  <si>
    <t>ml vienā flakonā (uz iepakojuma) vai pēc zāļu apraksta</t>
  </si>
  <si>
    <t>ml vienā devā</t>
  </si>
  <si>
    <r>
      <t xml:space="preserve">Pievienotais daudzums, mililitri (kā reizinājums </t>
    </r>
    <r>
      <rPr>
        <b/>
        <sz val="14"/>
        <color theme="5" tint="-0.249977111117893"/>
        <rFont val="Aptos Narrow"/>
        <family val="2"/>
        <scheme val="minor"/>
      </rPr>
      <t>[ledusskapī konstatētais faktiskais pilnu flakonu skaits]</t>
    </r>
    <r>
      <rPr>
        <b/>
        <sz val="14"/>
        <color theme="1"/>
        <rFont val="Aptos Narrow"/>
        <family val="2"/>
        <scheme val="minor"/>
      </rPr>
      <t xml:space="preserve">  x </t>
    </r>
    <r>
      <rPr>
        <b/>
        <sz val="14"/>
        <color theme="8"/>
        <rFont val="Aptos Narrow"/>
        <family val="2"/>
        <scheme val="minor"/>
      </rPr>
      <t>[ml vienā flakonā pēc e-veselības]</t>
    </r>
    <r>
      <rPr>
        <b/>
        <sz val="14"/>
        <color theme="1"/>
        <rFont val="Aptos Narrow"/>
        <family val="2"/>
        <scheme val="minor"/>
      </rPr>
      <t>)</t>
    </r>
  </si>
  <si>
    <t>Adacel/Triaxis</t>
  </si>
  <si>
    <t>Adacel suspension for injection in prefilled syringe</t>
  </si>
  <si>
    <t>BCG</t>
  </si>
  <si>
    <t>BCG Vaccine AJVaccines powder and solvent for suspension for injection</t>
  </si>
  <si>
    <t>0.75mg/100+1ml/100</t>
  </si>
  <si>
    <t>Engerix B 10 mkr</t>
  </si>
  <si>
    <t>Engerix B 10 micrograms/0.5ml suspension for injection in pre-filled syringe</t>
  </si>
  <si>
    <t>Engerix B 20 mkr</t>
  </si>
  <si>
    <t>Engerix B 20 micrograms/ml suspension for injection in pre-filled syringe</t>
  </si>
  <si>
    <t>Gardasil 9</t>
  </si>
  <si>
    <t>Hexacima</t>
  </si>
  <si>
    <t>Imovax dT Adult</t>
  </si>
  <si>
    <t>Imovax dT Adult suspension for injection in pre-filled syringe</t>
  </si>
  <si>
    <t>Infanrix Hexa</t>
  </si>
  <si>
    <t>Infanrix hexa</t>
  </si>
  <si>
    <t>Jynneos</t>
  </si>
  <si>
    <t>Jynneos (Pērtiķu bakas)</t>
  </si>
  <si>
    <t>M-M-RVaxPro</t>
  </si>
  <si>
    <t>M-M-RVAXPRO</t>
  </si>
  <si>
    <t>Pentaxim</t>
  </si>
  <si>
    <t>Pentaxim powder and suspension for injection in pre-filled syringe</t>
  </si>
  <si>
    <t>RotaTeq</t>
  </si>
  <si>
    <t>Tetraxim</t>
  </si>
  <si>
    <t>Tetraxim suspension for injection in pre-filled syringe</t>
  </si>
  <si>
    <t>Tico Vac 0.25</t>
  </si>
  <si>
    <t>TicoVac 0.25ml suspension for injection in pre-filled syringe</t>
  </si>
  <si>
    <t>Tico Vac 0.5</t>
  </si>
  <si>
    <t>TicoVac 0.5ml suspension for injection in pre-filled syringe</t>
  </si>
  <si>
    <t>Varivax</t>
  </si>
  <si>
    <t>Varivax powder and solvent for suspension for injection in pre-filled syringe</t>
  </si>
  <si>
    <t>Vaxneuvance</t>
  </si>
  <si>
    <t>Verorab</t>
  </si>
  <si>
    <t>Verorab powder and solvent for suspension for injection</t>
  </si>
  <si>
    <t>Valsts apmaksāto Covid-19 vakcīnu inventarizācijas akts pēc stāvokļa uz 2024.gada 1.februāri</t>
  </si>
  <si>
    <t>* tikai Comirnaty vakcīnām</t>
  </si>
  <si>
    <t>*** norādīt mazāko- vai nu derīguma termiņu pēc atsaldēšanas  (dokumentos vai uz iepakojuma norādītais atsaldēšanas datums plus derīguma ilgums pēc atsaldēšanas) vai derīguma termiņu no pavadzīmes</t>
  </si>
  <si>
    <t>Jāievada e-veselībā (tikai Covid-19 vakcīnām)</t>
  </si>
  <si>
    <t>dokumentos vai uz iepakojuma norādītais atsaldēšanas datums*</t>
  </si>
  <si>
    <t>derīguma ilgums pēc atsaldēšanas, dienas*</t>
  </si>
  <si>
    <t>izlietošanas termiņš***</t>
  </si>
  <si>
    <t>Comirnaty Omicron XBB.1.5 (no 12 gadiem); EU/1/20/1528/019</t>
  </si>
  <si>
    <t>Comirnaty Omicron XBB.1.5 (no 5-11 gadiem); EU/1/20/1528/023</t>
  </si>
  <si>
    <t>Comirnaty Omicron XBB.1.5 (no 6 mēn. līdz 4 gadiem); EU/1/20/1528/024</t>
  </si>
  <si>
    <t>0.4 (viens flakons pēc atšķaidīšanas satur 10x0.2)</t>
  </si>
  <si>
    <t>Comirnaty Original bērnu 5-11 gadi; EU/1/20/1528/004</t>
  </si>
  <si>
    <t>1.3 (viens flakons pēc atšķaidīšanas satur 10x0.2)</t>
  </si>
  <si>
    <t>Comirnaty Original bērnu 6 mēn.-4 gadi; EU/1/20/1528/010</t>
  </si>
  <si>
    <t>Comirnaty Original/Omicron BA.1 (no 12 gadiem); EU/1/20/1528/006</t>
  </si>
  <si>
    <t>Comirnaty Original/Omicron BA.4-5 (no 12 gadiem); EU/1/20/1528/008</t>
  </si>
  <si>
    <t>Comirnaty Original/Omicron BA.4-5 BĒRNU 5-11 gadi; EU/1/20/1528/011</t>
  </si>
  <si>
    <t>Nuvaxovid XBB.1.5 (no 12 gadiem); 
EU/1/21/1618/008</t>
  </si>
  <si>
    <t>Valsts apmaksāto gripas vakcīnu inventarizācijas akts pēc stāvokļa uz 2024.gada 1.februāri</t>
  </si>
  <si>
    <t>Efluelda</t>
  </si>
  <si>
    <t>Influvac Tetra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</si>
</sst>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5" tint="-0.249977111117893"/>
      <name val="Aptos Narrow"/>
      <family val="2"/>
      <scheme val="minor"/>
    </font>
    <font>
      <b/>
      <sz val="14"/>
      <color theme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9" tint="0.7999816888943144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186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0" xfId="0" applyFont="1"/>
    <xf numFmtId="0" fontId="9" fillId="0" borderId="0" xfId="0" applyFont="1"/>
    <xf numFmtId="0" fontId="11" fillId="0" borderId="0" xfId="0" applyFont="1"/>
    <xf numFmtId="0" fontId="11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justify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justify" vertical="center" wrapText="1"/>
    </xf>
    <xf numFmtId="4" fontId="7" fillId="3" borderId="6" xfId="1" applyNumberFormat="1" applyFont="1" applyFill="1" applyBorder="1" applyAlignment="1">
      <alignment horizontal="justify" vertical="center" wrapText="1"/>
    </xf>
    <xf numFmtId="0" fontId="10" fillId="3" borderId="7" xfId="0" applyFont="1" applyFill="1" applyBorder="1" applyAlignment="1">
      <alignment horizontal="left" vertical="center" wrapText="1"/>
    </xf>
    <xf numFmtId="14" fontId="6" fillId="3" borderId="8" xfId="0" applyNumberFormat="1" applyFont="1" applyFill="1" applyBorder="1" applyAlignment="1">
      <alignment horizontal="justify" vertical="center" wrapText="1"/>
    </xf>
    <xf numFmtId="14" fontId="6" fillId="0" borderId="8" xfId="0" applyNumberFormat="1" applyFont="1" applyBorder="1" applyAlignment="1">
      <alignment horizontal="justify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14" fontId="7" fillId="5" borderId="8" xfId="0" applyNumberFormat="1" applyFont="1" applyFill="1" applyBorder="1" applyAlignment="1">
      <alignment horizontal="justify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8" fillId="5" borderId="8" xfId="0" applyNumberFormat="1" applyFont="1" applyFill="1" applyBorder="1" applyAlignment="1">
      <alignment horizontal="center" vertical="center" wrapText="1"/>
    </xf>
    <xf numFmtId="4" fontId="6" fillId="5" borderId="8" xfId="0" applyNumberFormat="1" applyFont="1" applyFill="1" applyBorder="1" applyAlignment="1">
      <alignment horizontal="center" vertical="center" wrapText="1"/>
    </xf>
    <xf numFmtId="4" fontId="7" fillId="3" borderId="9" xfId="1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1" fillId="3" borderId="0" xfId="0" applyFont="1" applyFill="1" applyAlignment="1">
      <alignment vertical="center" wrapText="1"/>
    </xf>
    <xf numFmtId="1" fontId="6" fillId="5" borderId="1" xfId="0" applyNumberFormat="1" applyFont="1" applyFill="1" applyBorder="1" applyAlignment="1">
      <alignment horizontal="justify" vertical="center" wrapText="1"/>
    </xf>
    <xf numFmtId="14" fontId="7" fillId="3" borderId="1" xfId="0" applyNumberFormat="1" applyFont="1" applyFill="1" applyBorder="1" applyAlignment="1">
      <alignment horizontal="justify" vertical="center" wrapText="1"/>
    </xf>
    <xf numFmtId="14" fontId="6" fillId="6" borderId="8" xfId="0" applyNumberFormat="1" applyFont="1" applyFill="1" applyBorder="1" applyAlignment="1">
      <alignment horizontal="justify" vertical="center" wrapText="1"/>
    </xf>
    <xf numFmtId="1" fontId="6" fillId="5" borderId="8" xfId="0" applyNumberFormat="1" applyFont="1" applyFill="1" applyBorder="1" applyAlignment="1">
      <alignment horizontal="justify" vertical="center" wrapText="1"/>
    </xf>
    <xf numFmtId="14" fontId="7" fillId="3" borderId="8" xfId="0" applyNumberFormat="1" applyFont="1" applyFill="1" applyBorder="1" applyAlignment="1">
      <alignment horizontal="justify" vertical="center" wrapText="1"/>
    </xf>
    <xf numFmtId="4" fontId="7" fillId="3" borderId="9" xfId="0" applyNumberFormat="1" applyFont="1" applyFill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4" formatCode="#,##0.00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none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64" formatCode="dd/mm/yyyy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dd/mm/yyyy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4" formatCode="#,##0.00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none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164" formatCode="dd/mm/yyyy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" formatCode="0"/>
      <fill>
        <patternFill patternType="solid">
          <fgColor indexed="64"/>
          <bgColor theme="0" tint="-0.1499984740745262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64" formatCode="dd/mm/yyyy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64" formatCode="dd/mm/yyyy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dd/mm/yyyy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4" formatCode="#,##0.00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none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64" formatCode="dd/mm/yyyy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dd/mm/yyyy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3F5261-B8A8-4E99-BE6F-CC554E01598D}" name="Table2" displayName="Table2" ref="A10:K28" totalsRowShown="0" headerRowDxfId="47" dataDxfId="46" headerRowBorderDxfId="44" tableBorderDxfId="45" totalsRowBorderDxfId="43">
  <autoFilter ref="A10:K28" xr:uid="{4C906FD8-CFEF-4002-950B-55C0133D5ACD}"/>
  <sortState xmlns:xlrd2="http://schemas.microsoft.com/office/spreadsheetml/2017/richdata2" ref="A11:K28">
    <sortCondition ref="A11:A28"/>
  </sortState>
  <tableColumns count="11">
    <tableColumn id="1" xr3:uid="{F1701310-8419-4552-B94D-AB1661B7DBD0}" name="Vakcinācijas produkts" dataDxfId="42"/>
    <tableColumn id="7" xr3:uid="{56429451-F21E-4D6D-AB3E-5C59ED49C048}" name="Nosaukums uz flakona" dataDxfId="41"/>
    <tableColumn id="6" xr3:uid="{5659063E-DD16-417B-B6C9-DF9DEEBA1E4B}" name="sērija" dataDxfId="40"/>
    <tableColumn id="10" xr3:uid="{BF44032E-CF15-4347-B2C5-09BEFECAA882}" name="derīguma termiņš uz flakona" dataDxfId="39"/>
    <tableColumn id="9" xr3:uid="{C9FAAC7C-B4B2-46E9-8E60-9DAF7A2439E8}" name="ledusskapī konstatētais faktiskais pilnu flakonu skaits**" dataDxfId="38"/>
    <tableColumn id="13" xr3:uid="{FBBC6D17-999E-413B-B298-9479AF90EB26}" name="izlietošanas termiņš (e-veselībā pievienosies automātiski pēc sērijas izvēles)" dataDxfId="37"/>
    <tableColumn id="2" xr3:uid="{57D9641C-E011-4E46-AE52-BB298C106AB2}" name="devu skaits flakonā" dataDxfId="36"/>
    <tableColumn id="3" xr3:uid="{CE366AA0-BEE0-4931-B92B-2D5CF825EA1F}" name="ml vienā flakonā pēc e-veselības" dataDxfId="35"/>
    <tableColumn id="8" xr3:uid="{D31D6476-976F-487B-9CD3-178432D95E49}" name="ml vienā flakonā (uz iepakojuma) vai pēc zāļu apraksta" dataDxfId="34"/>
    <tableColumn id="4" xr3:uid="{F8F00799-B7CC-4723-9644-F763246A2E22}" name="ml vienā devā" dataDxfId="33"/>
    <tableColumn id="5" xr3:uid="{D6AE80D5-E8B0-4E03-BEB3-FDD39597169F}" name="Pievienotais daudzums, mililitri (kā reizinājums [ledusskapī konstatētais faktiskais pilnu flakonu skaits]  x [ml vienā flakonā pēc e-veselības])" dataDxfId="32">
      <calculatedColumnFormula>+Table2[[#This Row],[ledusskapī konstatētais faktiskais pilnu flakonu skaits**]]*Table2[[#This Row],[ml vienā flakonā pēc e-veselības]]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DAD42C-FC39-4696-92D9-C14B851728EC}" name="Table23" displayName="Table23" ref="A12:L21" totalsRowShown="0" headerRowDxfId="31" dataDxfId="30" headerRowBorderDxfId="28" tableBorderDxfId="29" totalsRowBorderDxfId="27">
  <autoFilter ref="A12:L21" xr:uid="{4C906FD8-CFEF-4002-950B-55C0133D5ACD}"/>
  <sortState xmlns:xlrd2="http://schemas.microsoft.com/office/spreadsheetml/2017/richdata2" ref="A13:L21">
    <sortCondition ref="A13:A21"/>
  </sortState>
  <tableColumns count="12">
    <tableColumn id="1" xr3:uid="{85651BAB-5271-4166-BC45-C49313A91649}" name="Vakcinācijas produkts" dataDxfId="26"/>
    <tableColumn id="6" xr3:uid="{AB649DE9-228F-4E79-AB5C-77C984F34D99}" name="sērija" dataDxfId="25"/>
    <tableColumn id="10" xr3:uid="{3EF7FFA8-C900-44EF-8370-CDA3BC62AADA}" name="derīguma termiņš uz flakona" dataDxfId="24"/>
    <tableColumn id="11" xr3:uid="{7C5A0363-EBDA-4C71-9FD9-5D2B7D72DC35}" name="dokumentos vai uz iepakojuma norādītais atsaldēšanas datums*" dataDxfId="23"/>
    <tableColumn id="12" xr3:uid="{5F38F409-B584-46F6-AC85-02C6FE63059B}" name="derīguma ilgums pēc atsaldēšanas, dienas*" dataDxfId="22"/>
    <tableColumn id="9" xr3:uid="{7D132334-3272-4D72-9F0E-5D709EF5FAE9}" name="ledusskapī konstatētais faktiskais pilnu flakonu skaits**" dataDxfId="21"/>
    <tableColumn id="13" xr3:uid="{F9BBEED4-F724-47E1-8D8C-30B50C87FBF8}" name="izlietošanas termiņš***" dataDxfId="20">
      <calculatedColumnFormula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calculatedColumnFormula>
    </tableColumn>
    <tableColumn id="2" xr3:uid="{7C2229EE-A52C-47A8-A5E3-FCB0D0331B3D}" name="devu skaits flakonā" dataDxfId="19"/>
    <tableColumn id="3" xr3:uid="{3A6F1A34-309D-4C82-9C2D-742F44746A02}" name="ml vienā flakonā pēc e-veselības" dataDxfId="18"/>
    <tableColumn id="8" xr3:uid="{A85DE3B7-8ED6-4C09-B4E1-ED3AB4FD614E}" name="ml vienā flakonā (uz iepakojuma) vai pēc zāļu apraksta" dataDxfId="17"/>
    <tableColumn id="4" xr3:uid="{9C73F3B9-03F6-4BA7-AD7B-DB547F1E9749}" name="ml vienā devā" dataDxfId="16"/>
    <tableColumn id="5" xr3:uid="{7F2B10BF-2171-4F87-A020-9651A9FDB99F}" name="Pievienotais daudzums, mililitri (kā reizinājums [ledusskapī konstatētais faktiskais pilnu flakonu skaits]  x [ml vienā flakonā pēc e-veselības])" dataDxfId="15">
      <calculatedColumnFormula>+Table23[[#This Row],[ledusskapī konstatētais faktiskais pilnu flakonu skaits**]]*Table23[[#This Row],[ml vienā flakonā pēc e-veselības]]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321D76-2B3A-4340-B3CC-64121B8C70F8}" name="Table24" displayName="Table24" ref="A5:J7" totalsRowShown="0" headerRowDxfId="14" dataDxfId="13" headerRowBorderDxfId="11" tableBorderDxfId="12" totalsRowBorderDxfId="10">
  <autoFilter ref="A5:J7" xr:uid="{4C906FD8-CFEF-4002-950B-55C0133D5ACD}"/>
  <sortState xmlns:xlrd2="http://schemas.microsoft.com/office/spreadsheetml/2017/richdata2" ref="A6:J7">
    <sortCondition ref="A6:A7"/>
  </sortState>
  <tableColumns count="10">
    <tableColumn id="1" xr3:uid="{E702B3EF-BC50-45DB-A1BA-05C973BF8EC6}" name="Vakcinācijas produkts" dataDxfId="9"/>
    <tableColumn id="6" xr3:uid="{780FCAC8-2B86-4687-B90E-D9E4DD5EA6AE}" name="sērija" dataDxfId="8"/>
    <tableColumn id="10" xr3:uid="{0275B374-C30A-4EAD-96E2-1A0D5A536064}" name="derīguma termiņš uz flakona" dataDxfId="7"/>
    <tableColumn id="9" xr3:uid="{1F588B60-550C-4E9F-99AE-8802207BD886}" name="ledusskapī konstatētais faktiskais pilnu flakonu skaits**" dataDxfId="6"/>
    <tableColumn id="13" xr3:uid="{11A10BC1-4D48-47D5-A7DC-5504EEC353FB}" name="izlietošanas termiņš (e-veselībā pievienosies automātiski pēc sērijas izvēles)" dataDxfId="5">
      <calculatedColumnFormula>+IF(#REF!&gt;1,MIN(Table24[[#This Row],[derīguma termiņš uz flakona]],#REF!+#REF!),Table24[[#This Row],[derīguma termiņš uz flakona]])</calculatedColumnFormula>
    </tableColumn>
    <tableColumn id="2" xr3:uid="{ABC8EE03-0935-4861-87B3-069DDEB3C7AD}" name="devu skaits flakonā" dataDxfId="4"/>
    <tableColumn id="3" xr3:uid="{243DF72D-EBEF-4BF4-B449-196B475A2D18}" name="ml vienā flakonā pēc e-veselības" dataDxfId="3"/>
    <tableColumn id="8" xr3:uid="{177217F6-9A34-4712-838D-DBE3E2417402}" name="ml vienā flakonā (uz iepakojuma) vai pēc zāļu apraksta" dataDxfId="2"/>
    <tableColumn id="4" xr3:uid="{04D0ED28-F1A2-4A07-AA48-ADE1FC836D1C}" name="ml vienā devā" dataDxfId="1"/>
    <tableColumn id="5" xr3:uid="{5CFEE732-F829-44B4-B184-D31C213F46BE}" name="Pievienotais daudzums, mililitri (kā reizinājums [ledusskapī konstatētais faktiskais pilnu flakonu skaits]  x [ml vienā flakonā pēc e-veselības])" dataDxfId="0">
      <calculatedColumnFormula>+Table24[[#This Row],[ledusskapī konstatētais faktiskais pilnu flakonu skaits**]]*Table24[[#This Row],[ml vienā flakonā pēc e-veselības]]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F22D-88DB-45B7-A04F-032B65693B45}">
  <sheetPr>
    <tabColor theme="5" tint="0.39997558519241921"/>
    <pageSetUpPr fitToPage="1"/>
  </sheetPr>
  <dimension ref="A1:N34"/>
  <sheetViews>
    <sheetView tabSelected="1" topLeftCell="A6" zoomScale="70" zoomScaleNormal="70" workbookViewId="0">
      <selection activeCell="A9" sqref="A1:XFD1048576"/>
    </sheetView>
  </sheetViews>
  <sheetFormatPr defaultRowHeight="14.45"/>
  <cols>
    <col min="1" max="2" width="38.42578125" customWidth="1"/>
    <col min="3" max="3" width="19.5703125" customWidth="1"/>
    <col min="4" max="4" width="14.7109375" customWidth="1"/>
    <col min="5" max="5" width="15.42578125" customWidth="1"/>
    <col min="6" max="6" width="14.7109375" customWidth="1"/>
    <col min="7" max="7" width="15.42578125" customWidth="1"/>
    <col min="8" max="8" width="20.140625" customWidth="1"/>
    <col min="9" max="9" width="23.42578125" customWidth="1"/>
    <col min="10" max="10" width="11.7109375" customWidth="1"/>
    <col min="11" max="11" width="25.5703125" customWidth="1"/>
  </cols>
  <sheetData>
    <row r="1" spans="1:11" ht="23.45">
      <c r="C1" s="3" t="s">
        <v>0</v>
      </c>
    </row>
    <row r="2" spans="1:11" ht="23.45">
      <c r="D2" s="3"/>
    </row>
    <row r="3" spans="1:11" ht="23.45">
      <c r="A3" s="4" t="s">
        <v>1</v>
      </c>
      <c r="B3" s="4"/>
      <c r="D3" s="3"/>
    </row>
    <row r="4" spans="1:11" ht="23.45">
      <c r="A4" s="4"/>
      <c r="B4" s="4"/>
      <c r="D4" s="3"/>
    </row>
    <row r="5" spans="1:11" ht="23.45">
      <c r="A5" s="4" t="s">
        <v>2</v>
      </c>
      <c r="B5" s="4"/>
      <c r="D5" s="3"/>
    </row>
    <row r="6" spans="1:11" ht="23.45">
      <c r="A6" s="4" t="s">
        <v>3</v>
      </c>
      <c r="B6" s="4"/>
      <c r="D6" s="3"/>
    </row>
    <row r="7" spans="1:11" ht="23.45">
      <c r="A7" s="4" t="s">
        <v>4</v>
      </c>
      <c r="B7" s="4"/>
      <c r="D7" s="3"/>
    </row>
    <row r="8" spans="1:11" ht="23.45">
      <c r="A8" s="4"/>
      <c r="B8" s="4"/>
      <c r="D8" s="3"/>
    </row>
    <row r="9" spans="1:11" s="5" customFormat="1" ht="18.600000000000001">
      <c r="A9" s="6" t="s">
        <v>5</v>
      </c>
      <c r="C9" s="6" t="s">
        <v>5</v>
      </c>
      <c r="K9" s="6" t="s">
        <v>5</v>
      </c>
    </row>
    <row r="10" spans="1:11" s="1" customFormat="1" ht="167.1" thickBot="1">
      <c r="A10" s="7" t="s">
        <v>6</v>
      </c>
      <c r="B10" s="42" t="s">
        <v>7</v>
      </c>
      <c r="C10" s="8" t="s">
        <v>8</v>
      </c>
      <c r="D10" s="9" t="s">
        <v>9</v>
      </c>
      <c r="E10" s="9" t="s">
        <v>10</v>
      </c>
      <c r="F10" s="10" t="s">
        <v>11</v>
      </c>
      <c r="G10" s="10" t="s">
        <v>12</v>
      </c>
      <c r="H10" s="11" t="s">
        <v>13</v>
      </c>
      <c r="I10" s="10" t="s">
        <v>14</v>
      </c>
      <c r="J10" s="10" t="s">
        <v>15</v>
      </c>
      <c r="K10" s="12" t="s">
        <v>16</v>
      </c>
    </row>
    <row r="11" spans="1:11" ht="42.6" thickBot="1">
      <c r="A11" s="13" t="s">
        <v>17</v>
      </c>
      <c r="B11" s="43" t="s">
        <v>18</v>
      </c>
      <c r="C11" s="14"/>
      <c r="D11" s="15"/>
      <c r="E11" s="16"/>
      <c r="F11" s="17"/>
      <c r="G11" s="18">
        <v>1</v>
      </c>
      <c r="H11" s="19">
        <v>0.5</v>
      </c>
      <c r="I11" s="20"/>
      <c r="J11" s="21">
        <v>0.5</v>
      </c>
      <c r="K11" s="22">
        <f>+Table2[[#This Row],[ledusskapī konstatētais faktiskais pilnu flakonu skaits**]]*Table2[[#This Row],[ml vienā flakonā pēc e-veselības]]</f>
        <v>0</v>
      </c>
    </row>
    <row r="12" spans="1:11" ht="63.6" thickBot="1">
      <c r="A12" s="13" t="s">
        <v>19</v>
      </c>
      <c r="B12" s="43" t="s">
        <v>20</v>
      </c>
      <c r="C12" s="14"/>
      <c r="D12" s="15"/>
      <c r="E12" s="16"/>
      <c r="F12" s="17"/>
      <c r="G12" s="18">
        <v>10</v>
      </c>
      <c r="H12" s="19">
        <f>+Table2[[#This Row],[ml vienā devā]]*Table2[[#This Row],[devu skaits flakonā]]</f>
        <v>0.5</v>
      </c>
      <c r="I12" s="20" t="s">
        <v>21</v>
      </c>
      <c r="J12" s="21">
        <v>0.05</v>
      </c>
      <c r="K12" s="22">
        <f>+Table2[[#This Row],[ledusskapī konstatētais faktiskais pilnu flakonu skaits**]]*Table2[[#This Row],[ml vienā flakonā pēc e-veselības]]</f>
        <v>0</v>
      </c>
    </row>
    <row r="13" spans="1:11" ht="63.6" thickBot="1">
      <c r="A13" s="13" t="s">
        <v>22</v>
      </c>
      <c r="B13" s="43" t="s">
        <v>23</v>
      </c>
      <c r="C13" s="14"/>
      <c r="D13" s="15"/>
      <c r="E13" s="16"/>
      <c r="F13" s="17"/>
      <c r="G13" s="18">
        <v>1</v>
      </c>
      <c r="H13" s="19">
        <f>+Table2[[#This Row],[ml vienā devā]]*Table2[[#This Row],[devu skaits flakonā]]</f>
        <v>0.5</v>
      </c>
      <c r="I13" s="20"/>
      <c r="J13" s="21">
        <v>0.5</v>
      </c>
      <c r="K13" s="22">
        <f>+Table2[[#This Row],[ledusskapī konstatētais faktiskais pilnu flakonu skaits**]]*Table2[[#This Row],[ml vienā flakonā pēc e-veselības]]</f>
        <v>0</v>
      </c>
    </row>
    <row r="14" spans="1:11" ht="63.6" thickBot="1">
      <c r="A14" s="13" t="s">
        <v>24</v>
      </c>
      <c r="B14" s="43" t="s">
        <v>25</v>
      </c>
      <c r="C14" s="14"/>
      <c r="D14" s="15"/>
      <c r="E14" s="16"/>
      <c r="F14" s="17"/>
      <c r="G14" s="18">
        <v>1</v>
      </c>
      <c r="H14" s="19">
        <f>+Table2[[#This Row],[ml vienā devā]]*Table2[[#This Row],[devu skaits flakonā]]</f>
        <v>1</v>
      </c>
      <c r="I14" s="20"/>
      <c r="J14" s="21">
        <v>1</v>
      </c>
      <c r="K14" s="22">
        <f>+Table2[[#This Row],[ledusskapī konstatētais faktiskais pilnu flakonu skaits**]]*Table2[[#This Row],[ml vienā flakonā pēc e-veselības]]</f>
        <v>0</v>
      </c>
    </row>
    <row r="15" spans="1:11" ht="36" customHeight="1" thickBot="1">
      <c r="A15" s="13" t="s">
        <v>26</v>
      </c>
      <c r="B15" s="43" t="s">
        <v>26</v>
      </c>
      <c r="C15" s="14"/>
      <c r="D15" s="15"/>
      <c r="E15" s="16"/>
      <c r="F15" s="17"/>
      <c r="G15" s="18">
        <v>1</v>
      </c>
      <c r="H15" s="19">
        <f>+Table2[[#This Row],[ml vienā devā]]*Table2[[#This Row],[devu skaits flakonā]]</f>
        <v>0.5</v>
      </c>
      <c r="I15" s="20"/>
      <c r="J15" s="21">
        <v>0.5</v>
      </c>
      <c r="K15" s="22">
        <f>+Table2[[#This Row],[ledusskapī konstatētais faktiskais pilnu flakonu skaits**]]*Table2[[#This Row],[ml vienā flakonā pēc e-veselības]]</f>
        <v>0</v>
      </c>
    </row>
    <row r="16" spans="1:11" ht="36" customHeight="1" thickBot="1">
      <c r="A16" s="13" t="s">
        <v>27</v>
      </c>
      <c r="B16" s="43" t="s">
        <v>27</v>
      </c>
      <c r="C16" s="14"/>
      <c r="D16" s="15"/>
      <c r="E16" s="16"/>
      <c r="F16" s="17"/>
      <c r="G16" s="18">
        <v>1</v>
      </c>
      <c r="H16" s="19">
        <f>+Table2[[#This Row],[ml vienā devā]]*Table2[[#This Row],[devu skaits flakonā]]</f>
        <v>0.5</v>
      </c>
      <c r="I16" s="20"/>
      <c r="J16" s="21">
        <v>0.5</v>
      </c>
      <c r="K16" s="22">
        <f>+Table2[[#This Row],[ledusskapī konstatētais faktiskais pilnu flakonu skaits**]]*Table2[[#This Row],[ml vienā flakonā pēc e-veselības]]</f>
        <v>0</v>
      </c>
    </row>
    <row r="17" spans="1:14" ht="42.6" thickBot="1">
      <c r="A17" s="13" t="s">
        <v>28</v>
      </c>
      <c r="B17" s="43" t="s">
        <v>29</v>
      </c>
      <c r="C17" s="14"/>
      <c r="D17" s="15"/>
      <c r="E17" s="16"/>
      <c r="F17" s="17"/>
      <c r="G17" s="18">
        <v>1</v>
      </c>
      <c r="H17" s="19">
        <f>+Table2[[#This Row],[ml vienā devā]]*Table2[[#This Row],[devu skaits flakonā]]</f>
        <v>0.5</v>
      </c>
      <c r="I17" s="20"/>
      <c r="J17" s="21">
        <v>0.5</v>
      </c>
      <c r="K17" s="23">
        <f>+Table2[[#This Row],[ledusskapī konstatētais faktiskais pilnu flakonu skaits**]]*Table2[[#This Row],[ml vienā flakonā pēc e-veselības]]</f>
        <v>0</v>
      </c>
      <c r="N17" s="2"/>
    </row>
    <row r="18" spans="1:14" ht="36" customHeight="1" thickBot="1">
      <c r="A18" s="13" t="s">
        <v>30</v>
      </c>
      <c r="B18" s="43" t="s">
        <v>31</v>
      </c>
      <c r="C18" s="14"/>
      <c r="D18" s="15"/>
      <c r="E18" s="16"/>
      <c r="F18" s="17"/>
      <c r="G18" s="18">
        <v>1</v>
      </c>
      <c r="H18" s="19">
        <f>+Table2[[#This Row],[ml vienā devā]]*Table2[[#This Row],[devu skaits flakonā]]</f>
        <v>0.5</v>
      </c>
      <c r="I18" s="20"/>
      <c r="J18" s="21">
        <v>0.5</v>
      </c>
      <c r="K18" s="22">
        <f>+Table2[[#This Row],[ledusskapī konstatētais faktiskais pilnu flakonu skaits**]]*Table2[[#This Row],[ml vienā flakonā pēc e-veselības]]</f>
        <v>0</v>
      </c>
    </row>
    <row r="19" spans="1:14" ht="36" customHeight="1" thickBot="1">
      <c r="A19" s="13" t="s">
        <v>32</v>
      </c>
      <c r="B19" s="43" t="s">
        <v>33</v>
      </c>
      <c r="C19" s="14"/>
      <c r="D19" s="15"/>
      <c r="E19" s="16"/>
      <c r="F19" s="17"/>
      <c r="G19" s="18">
        <v>1</v>
      </c>
      <c r="H19" s="19">
        <f>+Table2[[#This Row],[ml vienā devā]]*Table2[[#This Row],[devu skaits flakonā]]</f>
        <v>0.5</v>
      </c>
      <c r="I19" s="20"/>
      <c r="J19" s="21">
        <v>0.5</v>
      </c>
      <c r="K19" s="22">
        <f>+Table2[[#This Row],[ledusskapī konstatētais faktiskais pilnu flakonu skaits**]]*Table2[[#This Row],[ml vienā flakonā pēc e-veselības]]</f>
        <v>0</v>
      </c>
    </row>
    <row r="20" spans="1:14" ht="36" customHeight="1" thickBot="1">
      <c r="A20" s="13" t="s">
        <v>34</v>
      </c>
      <c r="B20" s="43" t="s">
        <v>35</v>
      </c>
      <c r="C20" s="14"/>
      <c r="D20" s="15"/>
      <c r="E20" s="16"/>
      <c r="F20" s="17"/>
      <c r="G20" s="18">
        <v>1</v>
      </c>
      <c r="H20" s="19">
        <f>+Table2[[#This Row],[ml vienā devā]]*Table2[[#This Row],[devu skaits flakonā]]</f>
        <v>0.5</v>
      </c>
      <c r="I20" s="20"/>
      <c r="J20" s="21">
        <v>0.5</v>
      </c>
      <c r="K20" s="22">
        <f>+Table2[[#This Row],[ledusskapī konstatētais faktiskais pilnu flakonu skaits**]]*Table2[[#This Row],[ml vienā flakonā pēc e-veselības]]</f>
        <v>0</v>
      </c>
    </row>
    <row r="21" spans="1:14" ht="63.6" thickBot="1">
      <c r="A21" s="13" t="s">
        <v>36</v>
      </c>
      <c r="B21" s="43" t="s">
        <v>37</v>
      </c>
      <c r="C21" s="14"/>
      <c r="D21" s="15"/>
      <c r="E21" s="16"/>
      <c r="F21" s="17"/>
      <c r="G21" s="18">
        <v>1</v>
      </c>
      <c r="H21" s="19">
        <f>+Table2[[#This Row],[ml vienā devā]]*Table2[[#This Row],[devu skaits flakonā]]</f>
        <v>0.5</v>
      </c>
      <c r="I21" s="20"/>
      <c r="J21" s="21">
        <v>0.5</v>
      </c>
      <c r="K21" s="22">
        <f>+Table2[[#This Row],[ledusskapī konstatētais faktiskais pilnu flakonu skaits**]]*Table2[[#This Row],[ml vienā flakonā pēc e-veselības]]</f>
        <v>0</v>
      </c>
    </row>
    <row r="22" spans="1:14" ht="36" customHeight="1" thickBot="1">
      <c r="A22" s="13" t="s">
        <v>38</v>
      </c>
      <c r="B22" s="43" t="s">
        <v>38</v>
      </c>
      <c r="C22" s="14"/>
      <c r="D22" s="15"/>
      <c r="E22" s="16"/>
      <c r="F22" s="17"/>
      <c r="G22" s="18">
        <v>1</v>
      </c>
      <c r="H22" s="19">
        <f>+Table2[[#This Row],[ml vienā devā]]*Table2[[#This Row],[devu skaits flakonā]]</f>
        <v>2</v>
      </c>
      <c r="I22" s="20"/>
      <c r="J22" s="21">
        <v>2</v>
      </c>
      <c r="K22" s="22">
        <f>+Table2[[#This Row],[ledusskapī konstatētais faktiskais pilnu flakonu skaits**]]*Table2[[#This Row],[ml vienā flakonā pēc e-veselības]]</f>
        <v>0</v>
      </c>
    </row>
    <row r="23" spans="1:14" ht="42.6" thickBot="1">
      <c r="A23" s="13" t="s">
        <v>39</v>
      </c>
      <c r="B23" s="43" t="s">
        <v>40</v>
      </c>
      <c r="C23" s="14"/>
      <c r="D23" s="15"/>
      <c r="E23" s="16"/>
      <c r="F23" s="17"/>
      <c r="G23" s="18">
        <v>1</v>
      </c>
      <c r="H23" s="19">
        <f>+Table2[[#This Row],[ml vienā devā]]*Table2[[#This Row],[devu skaits flakonā]]</f>
        <v>0.5</v>
      </c>
      <c r="I23" s="20"/>
      <c r="J23" s="21">
        <v>0.5</v>
      </c>
      <c r="K23" s="22">
        <f>+Table2[[#This Row],[ledusskapī konstatētais faktiskais pilnu flakonu skaits**]]*Table2[[#This Row],[ml vienā flakonā pēc e-veselības]]</f>
        <v>0</v>
      </c>
    </row>
    <row r="24" spans="1:14" ht="42.6" thickBot="1">
      <c r="A24" s="13" t="s">
        <v>41</v>
      </c>
      <c r="B24" s="43" t="s">
        <v>42</v>
      </c>
      <c r="C24" s="14"/>
      <c r="D24" s="15"/>
      <c r="E24" s="16"/>
      <c r="F24" s="17"/>
      <c r="G24" s="18">
        <v>1</v>
      </c>
      <c r="H24" s="19">
        <f>+Table2[[#This Row],[ml vienā devā]]*Table2[[#This Row],[devu skaits flakonā]]</f>
        <v>0.25</v>
      </c>
      <c r="I24" s="20"/>
      <c r="J24" s="21">
        <v>0.25</v>
      </c>
      <c r="K24" s="22">
        <f>+Table2[[#This Row],[ledusskapī konstatētais faktiskais pilnu flakonu skaits**]]*Table2[[#This Row],[ml vienā flakonā pēc e-veselības]]</f>
        <v>0</v>
      </c>
    </row>
    <row r="25" spans="1:14" ht="42.6" thickBot="1">
      <c r="A25" s="13" t="s">
        <v>43</v>
      </c>
      <c r="B25" s="43" t="s">
        <v>44</v>
      </c>
      <c r="C25" s="14"/>
      <c r="D25" s="15"/>
      <c r="E25" s="16"/>
      <c r="F25" s="17"/>
      <c r="G25" s="18">
        <v>1</v>
      </c>
      <c r="H25" s="19">
        <f>+Table2[[#This Row],[ml vienā devā]]*Table2[[#This Row],[devu skaits flakonā]]</f>
        <v>0.5</v>
      </c>
      <c r="I25" s="20"/>
      <c r="J25" s="21">
        <v>0.5</v>
      </c>
      <c r="K25" s="22">
        <f>+Table2[[#This Row],[ledusskapī konstatētais faktiskais pilnu flakonu skaits**]]*Table2[[#This Row],[ml vienā flakonā pēc e-veselības]]</f>
        <v>0</v>
      </c>
    </row>
    <row r="26" spans="1:14" ht="63.6" thickBot="1">
      <c r="A26" s="13" t="s">
        <v>45</v>
      </c>
      <c r="B26" s="43" t="s">
        <v>46</v>
      </c>
      <c r="C26" s="14"/>
      <c r="D26" s="15"/>
      <c r="E26" s="16"/>
      <c r="F26" s="17"/>
      <c r="G26" s="18">
        <v>1</v>
      </c>
      <c r="H26" s="19">
        <f>+Table2[[#This Row],[ml vienā devā]]*Table2[[#This Row],[devu skaits flakonā]]</f>
        <v>0.5</v>
      </c>
      <c r="I26" s="20"/>
      <c r="J26" s="21">
        <v>0.5</v>
      </c>
      <c r="K26" s="22">
        <f>+Table2[[#This Row],[ledusskapī konstatētais faktiskais pilnu flakonu skaits**]]*Table2[[#This Row],[ml vienā flakonā pēc e-veselības]]</f>
        <v>0</v>
      </c>
    </row>
    <row r="27" spans="1:14" ht="36" customHeight="1" thickBot="1">
      <c r="A27" s="13" t="s">
        <v>47</v>
      </c>
      <c r="B27" s="43" t="s">
        <v>47</v>
      </c>
      <c r="C27" s="14"/>
      <c r="D27" s="15"/>
      <c r="E27" s="16"/>
      <c r="F27" s="17"/>
      <c r="G27" s="18">
        <v>1</v>
      </c>
      <c r="H27" s="19">
        <f>+Table2[[#This Row],[ml vienā devā]]*Table2[[#This Row],[devu skaits flakonā]]</f>
        <v>0.5</v>
      </c>
      <c r="I27" s="20"/>
      <c r="J27" s="21">
        <v>0.5</v>
      </c>
      <c r="K27" s="22">
        <f>+Table2[[#This Row],[ledusskapī konstatētais faktiskais pilnu flakonu skaits**]]*Table2[[#This Row],[ml vienā flakonā pēc e-veselības]]</f>
        <v>0</v>
      </c>
    </row>
    <row r="28" spans="1:14" ht="42.6" thickBot="1">
      <c r="A28" s="24" t="s">
        <v>48</v>
      </c>
      <c r="B28" s="43" t="s">
        <v>49</v>
      </c>
      <c r="C28" s="25"/>
      <c r="D28" s="26"/>
      <c r="E28" s="27"/>
      <c r="F28" s="28"/>
      <c r="G28" s="29">
        <v>1</v>
      </c>
      <c r="H28" s="30">
        <f>+Table2[[#This Row],[ml vienā devā]]*Table2[[#This Row],[devu skaits flakonā]]</f>
        <v>0.5</v>
      </c>
      <c r="I28" s="31"/>
      <c r="J28" s="32">
        <v>0.5</v>
      </c>
      <c r="K28" s="33">
        <f>+Table2[[#This Row],[ledusskapī konstatētais faktiskais pilnu flakonu skaits**]]*Table2[[#This Row],[ml vienā flakonā pēc e-veselības]]</f>
        <v>0</v>
      </c>
    </row>
    <row r="30" spans="1:14" s="4" customFormat="1" ht="15.95"/>
    <row r="31" spans="1:14" s="4" customFormat="1" ht="15.95"/>
    <row r="32" spans="1:14" s="4" customFormat="1" ht="15.95"/>
    <row r="33" s="4" customFormat="1" ht="15.95"/>
    <row r="34" s="4" customFormat="1" ht="15.95"/>
  </sheetData>
  <pageMargins left="0.23622047244094491" right="0.23622047244094491" top="0.74803149606299213" bottom="0.74803149606299213" header="0.31496062992125984" footer="0.31496062992125984"/>
  <pageSetup paperSize="9" scale="60" fitToHeight="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FC73-C9B3-43AA-96E5-273B56D5A807}">
  <sheetPr>
    <tabColor theme="5" tint="0.39997558519241921"/>
    <pageSetUpPr fitToPage="1"/>
  </sheetPr>
  <dimension ref="A1:L29"/>
  <sheetViews>
    <sheetView topLeftCell="A11" zoomScale="80" zoomScaleNormal="80" workbookViewId="0">
      <selection activeCell="G13" sqref="A13:L21"/>
    </sheetView>
  </sheetViews>
  <sheetFormatPr defaultRowHeight="14.45"/>
  <cols>
    <col min="1" max="1" width="46.7109375" customWidth="1"/>
    <col min="2" max="2" width="18.5703125" customWidth="1"/>
    <col min="3" max="4" width="14.7109375" customWidth="1"/>
    <col min="5" max="6" width="15.42578125" customWidth="1"/>
    <col min="7" max="7" width="14.7109375" customWidth="1"/>
    <col min="8" max="8" width="15.42578125" customWidth="1"/>
    <col min="9" max="9" width="20.140625" customWidth="1"/>
    <col min="10" max="10" width="23.42578125" customWidth="1"/>
    <col min="11" max="11" width="11.7109375" customWidth="1"/>
    <col min="12" max="12" width="21.140625" customWidth="1"/>
  </cols>
  <sheetData>
    <row r="1" spans="1:12" ht="23.45">
      <c r="C1" s="3" t="s">
        <v>50</v>
      </c>
    </row>
    <row r="2" spans="1:12" ht="23.45">
      <c r="C2" s="3"/>
    </row>
    <row r="3" spans="1:12" ht="23.45">
      <c r="A3" s="4" t="s">
        <v>51</v>
      </c>
      <c r="C3" s="3"/>
    </row>
    <row r="4" spans="1:12" ht="23.45">
      <c r="A4" s="4" t="s">
        <v>1</v>
      </c>
      <c r="C4" s="3"/>
    </row>
    <row r="5" spans="1:12" ht="23.45">
      <c r="A5" s="4" t="s">
        <v>52</v>
      </c>
      <c r="C5" s="3"/>
    </row>
    <row r="6" spans="1:12" ht="23.45">
      <c r="A6" s="4"/>
      <c r="C6" s="3"/>
    </row>
    <row r="7" spans="1:12" ht="23.45">
      <c r="A7" s="4" t="s">
        <v>2</v>
      </c>
      <c r="C7" s="3"/>
    </row>
    <row r="8" spans="1:12" ht="23.45">
      <c r="A8" s="4" t="s">
        <v>3</v>
      </c>
      <c r="C8" s="3"/>
    </row>
    <row r="9" spans="1:12" ht="23.45">
      <c r="A9" s="4" t="s">
        <v>4</v>
      </c>
      <c r="C9" s="3"/>
    </row>
    <row r="10" spans="1:12" ht="23.45">
      <c r="A10" s="4"/>
      <c r="C10" s="3"/>
    </row>
    <row r="11" spans="1:12" s="34" customFormat="1" ht="92.45">
      <c r="A11" s="35" t="s">
        <v>5</v>
      </c>
      <c r="B11" s="35" t="s">
        <v>5</v>
      </c>
      <c r="G11" s="35" t="s">
        <v>53</v>
      </c>
      <c r="L11" s="35" t="s">
        <v>5</v>
      </c>
    </row>
    <row r="12" spans="1:12" s="1" customFormat="1" ht="185.45" thickBot="1">
      <c r="A12" s="7" t="s">
        <v>6</v>
      </c>
      <c r="B12" s="8" t="s">
        <v>8</v>
      </c>
      <c r="C12" s="9" t="s">
        <v>9</v>
      </c>
      <c r="D12" s="9" t="s">
        <v>54</v>
      </c>
      <c r="E12" s="10" t="s">
        <v>55</v>
      </c>
      <c r="F12" s="9" t="s">
        <v>10</v>
      </c>
      <c r="G12" s="8" t="s">
        <v>56</v>
      </c>
      <c r="H12" s="10" t="s">
        <v>12</v>
      </c>
      <c r="I12" s="11" t="s">
        <v>13</v>
      </c>
      <c r="J12" s="10" t="s">
        <v>14</v>
      </c>
      <c r="K12" s="10" t="s">
        <v>15</v>
      </c>
      <c r="L12" s="12" t="s">
        <v>16</v>
      </c>
    </row>
    <row r="13" spans="1:12" ht="45.95" customHeight="1" thickBot="1">
      <c r="A13" s="13" t="s">
        <v>57</v>
      </c>
      <c r="B13" s="14"/>
      <c r="C13" s="15"/>
      <c r="D13" s="15"/>
      <c r="E13" s="36">
        <v>70</v>
      </c>
      <c r="F13" s="16"/>
      <c r="G13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3" s="18">
        <v>6</v>
      </c>
      <c r="I13" s="19">
        <v>1.8</v>
      </c>
      <c r="J13" s="20">
        <v>2.25</v>
      </c>
      <c r="K13" s="21">
        <v>0.3</v>
      </c>
      <c r="L13" s="22">
        <f>+Table23[[#This Row],[ledusskapī konstatētais faktiskais pilnu flakonu skaits**]]*Table23[[#This Row],[ml vienā flakonā pēc e-veselības]]</f>
        <v>0</v>
      </c>
    </row>
    <row r="14" spans="1:12" ht="45.95" customHeight="1" thickBot="1">
      <c r="A14" s="13" t="s">
        <v>58</v>
      </c>
      <c r="B14" s="14"/>
      <c r="C14" s="15"/>
      <c r="D14" s="15"/>
      <c r="E14" s="36">
        <v>70</v>
      </c>
      <c r="F14" s="16"/>
      <c r="G14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4" s="18">
        <v>6</v>
      </c>
      <c r="I14" s="19">
        <f>+Table23[[#This Row],[ml vienā devā]]*Table23[[#This Row],[devu skaits flakonā]]</f>
        <v>1.7999999999999998</v>
      </c>
      <c r="J14" s="20">
        <v>2.25</v>
      </c>
      <c r="K14" s="21">
        <v>0.3</v>
      </c>
      <c r="L14" s="22">
        <f>+Table23[[#This Row],[ledusskapī konstatētais faktiskais pilnu flakonu skaits**]]*Table23[[#This Row],[ml vienā flakonā pēc e-veselības]]</f>
        <v>0</v>
      </c>
    </row>
    <row r="15" spans="1:12" ht="45.95" customHeight="1" thickBot="1">
      <c r="A15" s="13" t="s">
        <v>59</v>
      </c>
      <c r="B15" s="14"/>
      <c r="C15" s="15"/>
      <c r="D15" s="15"/>
      <c r="E15" s="36">
        <v>70</v>
      </c>
      <c r="F15" s="16"/>
      <c r="G15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5" s="18">
        <v>10</v>
      </c>
      <c r="I15" s="19">
        <f>+Table23[[#This Row],[ml vienā devā]]*Table23[[#This Row],[devu skaits flakonā]]</f>
        <v>2</v>
      </c>
      <c r="J15" s="20" t="s">
        <v>60</v>
      </c>
      <c r="K15" s="21">
        <v>0.2</v>
      </c>
      <c r="L15" s="22">
        <f>+Table23[[#This Row],[ledusskapī konstatētais faktiskais pilnu flakonu skaits**]]*Table23[[#This Row],[ml vienā flakonā pēc e-veselības]]</f>
        <v>0</v>
      </c>
    </row>
    <row r="16" spans="1:12" ht="45.95" customHeight="1" thickBot="1">
      <c r="A16" s="13" t="s">
        <v>61</v>
      </c>
      <c r="B16" s="14"/>
      <c r="C16" s="15"/>
      <c r="D16" s="15"/>
      <c r="E16" s="36">
        <v>30</v>
      </c>
      <c r="F16" s="16"/>
      <c r="G16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6" s="18">
        <v>10</v>
      </c>
      <c r="I16" s="19">
        <f>+Table23[[#This Row],[ml vienā devā]]*Table23[[#This Row],[devu skaits flakonā]]</f>
        <v>2</v>
      </c>
      <c r="J16" s="20" t="s">
        <v>62</v>
      </c>
      <c r="K16" s="21">
        <v>0.2</v>
      </c>
      <c r="L16" s="22">
        <f>+Table23[[#This Row],[ledusskapī konstatētais faktiskais pilnu flakonu skaits**]]*Table23[[#This Row],[ml vienā flakonā pēc e-veselības]]</f>
        <v>0</v>
      </c>
    </row>
    <row r="17" spans="1:12" ht="45.95" customHeight="1" thickBot="1">
      <c r="A17" s="13" t="s">
        <v>63</v>
      </c>
      <c r="B17" s="14"/>
      <c r="C17" s="15"/>
      <c r="D17" s="15"/>
      <c r="E17" s="36">
        <v>30</v>
      </c>
      <c r="F17" s="16"/>
      <c r="G17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7" s="18">
        <v>10</v>
      </c>
      <c r="I17" s="19">
        <f>+Table23[[#This Row],[ml vienā devā]]*Table23[[#This Row],[devu skaits flakonā]]</f>
        <v>2</v>
      </c>
      <c r="J17" s="20" t="s">
        <v>60</v>
      </c>
      <c r="K17" s="21">
        <v>0.2</v>
      </c>
      <c r="L17" s="22">
        <f>+Table23[[#This Row],[ledusskapī konstatētais faktiskais pilnu flakonu skaits**]]*Table23[[#This Row],[ml vienā flakonā pēc e-veselības]]</f>
        <v>0</v>
      </c>
    </row>
    <row r="18" spans="1:12" ht="45.95" customHeight="1" thickBot="1">
      <c r="A18" s="13" t="s">
        <v>64</v>
      </c>
      <c r="B18" s="14"/>
      <c r="C18" s="15"/>
      <c r="D18" s="15"/>
      <c r="E18" s="36">
        <v>70</v>
      </c>
      <c r="F18" s="16"/>
      <c r="G18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8" s="18">
        <v>6</v>
      </c>
      <c r="I18" s="19">
        <f>+Table23[[#This Row],[ml vienā devā]]*Table23[[#This Row],[devu skaits flakonā]]</f>
        <v>1.7999999999999998</v>
      </c>
      <c r="J18" s="20">
        <v>2.25</v>
      </c>
      <c r="K18" s="21">
        <v>0.3</v>
      </c>
      <c r="L18" s="22">
        <f>+Table23[[#This Row],[ledusskapī konstatētais faktiskais pilnu flakonu skaits**]]*Table23[[#This Row],[ml vienā flakonā pēc e-veselības]]</f>
        <v>0</v>
      </c>
    </row>
    <row r="19" spans="1:12" ht="45.95" customHeight="1" thickBot="1">
      <c r="A19" s="13" t="s">
        <v>65</v>
      </c>
      <c r="B19" s="14"/>
      <c r="C19" s="15"/>
      <c r="D19" s="15"/>
      <c r="E19" s="36">
        <v>70</v>
      </c>
      <c r="F19" s="16"/>
      <c r="G19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9" s="18">
        <v>6</v>
      </c>
      <c r="I19" s="19">
        <v>1.8</v>
      </c>
      <c r="J19" s="20">
        <v>2.25</v>
      </c>
      <c r="K19" s="21">
        <v>0.3</v>
      </c>
      <c r="L19" s="22">
        <f>+Table23[[#This Row],[ledusskapī konstatētais faktiskais pilnu flakonu skaits**]]*Table23[[#This Row],[ml vienā flakonā pēc e-veselības]]</f>
        <v>0</v>
      </c>
    </row>
    <row r="20" spans="1:12" ht="45.95" customHeight="1" thickBot="1">
      <c r="A20" s="13" t="s">
        <v>66</v>
      </c>
      <c r="B20" s="14"/>
      <c r="C20" s="15"/>
      <c r="D20" s="15"/>
      <c r="E20" s="36">
        <v>70</v>
      </c>
      <c r="F20" s="16"/>
      <c r="G20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20" s="18">
        <v>10</v>
      </c>
      <c r="I20" s="19">
        <f>+Table23[[#This Row],[ml vienā devā]]*Table23[[#This Row],[devu skaits flakonā]]</f>
        <v>2</v>
      </c>
      <c r="J20" s="20" t="s">
        <v>62</v>
      </c>
      <c r="K20" s="21">
        <v>0.2</v>
      </c>
      <c r="L20" s="22">
        <f>+Table23[[#This Row],[ledusskapī konstatētais faktiskais pilnu flakonu skaits**]]*Table23[[#This Row],[ml vienā flakonā pēc e-veselības]]</f>
        <v>0</v>
      </c>
    </row>
    <row r="21" spans="1:12" ht="45.95" customHeight="1">
      <c r="A21" s="24" t="s">
        <v>67</v>
      </c>
      <c r="B21" s="25"/>
      <c r="C21" s="26"/>
      <c r="D21" s="38"/>
      <c r="E21" s="39"/>
      <c r="F21" s="27"/>
      <c r="G21" s="40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21" s="29">
        <v>5</v>
      </c>
      <c r="I21" s="30">
        <f>+Table23[[#This Row],[ml vienā devā]]*Table23[[#This Row],[devu skaits flakonā]]</f>
        <v>2.5</v>
      </c>
      <c r="J21" s="31"/>
      <c r="K21" s="32">
        <v>0.5</v>
      </c>
      <c r="L21" s="41">
        <f>+Table23[[#This Row],[ledusskapī konstatētais faktiskais pilnu flakonu skaits**]]*Table23[[#This Row],[ml vienā flakonā pēc e-veselības]]</f>
        <v>0</v>
      </c>
    </row>
    <row r="23" spans="1:12" s="4" customFormat="1" ht="15.95"/>
    <row r="24" spans="1:12" s="4" customFormat="1" ht="15.95"/>
    <row r="25" spans="1:12" s="4" customFormat="1" ht="15.95"/>
    <row r="26" spans="1:12" s="4" customFormat="1" ht="15.95"/>
    <row r="27" spans="1:12" s="4" customFormat="1" ht="15.95"/>
    <row r="28" spans="1:12" s="4" customFormat="1" ht="15.95"/>
    <row r="29" spans="1:12" s="4" customFormat="1" ht="15.95"/>
  </sheetData>
  <pageMargins left="0.23622047244094491" right="0.23622047244094491" top="0.74803149606299213" bottom="0.74803149606299213" header="0.31496062992125984" footer="0.31496062992125984"/>
  <pageSetup paperSize="9" scale="61" fitToHeight="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98ED-BDBB-4BFB-8A2A-0363804A0B54}">
  <sheetPr>
    <tabColor theme="5" tint="0.39997558519241921"/>
    <pageSetUpPr fitToPage="1"/>
  </sheetPr>
  <dimension ref="A1:J13"/>
  <sheetViews>
    <sheetView zoomScale="70" zoomScaleNormal="70" workbookViewId="0">
      <selection activeCell="B5" sqref="A5:J7"/>
    </sheetView>
  </sheetViews>
  <sheetFormatPr defaultRowHeight="14.45"/>
  <cols>
    <col min="1" max="1" width="38.42578125" customWidth="1"/>
    <col min="2" max="2" width="18.5703125" customWidth="1"/>
    <col min="3" max="3" width="14.7109375" customWidth="1"/>
    <col min="4" max="4" width="15.42578125" customWidth="1"/>
    <col min="5" max="5" width="14.7109375" customWidth="1"/>
    <col min="6" max="6" width="15.42578125" customWidth="1"/>
    <col min="7" max="7" width="20.140625" customWidth="1"/>
    <col min="8" max="8" width="23.42578125" customWidth="1"/>
    <col min="9" max="9" width="11.7109375" customWidth="1"/>
    <col min="10" max="10" width="21.140625" customWidth="1"/>
  </cols>
  <sheetData>
    <row r="1" spans="1:10" ht="23.45">
      <c r="C1" s="3" t="s">
        <v>68</v>
      </c>
    </row>
    <row r="2" spans="1:10" ht="23.45">
      <c r="C2" s="3"/>
    </row>
    <row r="3" spans="1:10" ht="23.45">
      <c r="C3" s="3"/>
    </row>
    <row r="4" spans="1:10" ht="36.950000000000003">
      <c r="A4" s="35" t="s">
        <v>5</v>
      </c>
      <c r="B4" s="35" t="s">
        <v>5</v>
      </c>
      <c r="J4" s="35" t="s">
        <v>5</v>
      </c>
    </row>
    <row r="5" spans="1:10" s="1" customFormat="1" ht="185.45" thickBot="1">
      <c r="A5" s="7" t="s">
        <v>6</v>
      </c>
      <c r="B5" s="8" t="s">
        <v>8</v>
      </c>
      <c r="C5" s="9" t="s">
        <v>9</v>
      </c>
      <c r="D5" s="9" t="s">
        <v>10</v>
      </c>
      <c r="E5" s="10" t="s">
        <v>11</v>
      </c>
      <c r="F5" s="10" t="s">
        <v>12</v>
      </c>
      <c r="G5" s="11" t="s">
        <v>13</v>
      </c>
      <c r="H5" s="10" t="s">
        <v>14</v>
      </c>
      <c r="I5" s="10" t="s">
        <v>15</v>
      </c>
      <c r="J5" s="12" t="s">
        <v>16</v>
      </c>
    </row>
    <row r="6" spans="1:10" ht="36" customHeight="1" thickBot="1">
      <c r="A6" s="13" t="s">
        <v>69</v>
      </c>
      <c r="B6" s="14"/>
      <c r="C6" s="15"/>
      <c r="D6" s="16"/>
      <c r="E6" s="17"/>
      <c r="F6" s="18">
        <v>1</v>
      </c>
      <c r="G6" s="19">
        <f>+Table24[[#This Row],[ml vienā devā]]*Table24[[#This Row],[devu skaits flakonā]]</f>
        <v>0.7</v>
      </c>
      <c r="H6" s="20"/>
      <c r="I6" s="21">
        <v>0.7</v>
      </c>
      <c r="J6" s="22">
        <f>+Table24[[#This Row],[ledusskapī konstatētais faktiskais pilnu flakonu skaits**]]*Table24[[#This Row],[ml vienā flakonā pēc e-veselības]]</f>
        <v>0</v>
      </c>
    </row>
    <row r="7" spans="1:10" ht="36" customHeight="1">
      <c r="A7" s="24" t="s">
        <v>70</v>
      </c>
      <c r="B7" s="25"/>
      <c r="C7" s="26"/>
      <c r="D7" s="27"/>
      <c r="E7" s="28"/>
      <c r="F7" s="29">
        <v>1</v>
      </c>
      <c r="G7" s="30">
        <f>+Table24[[#This Row],[ml vienā devā]]*Table24[[#This Row],[devu skaits flakonā]]</f>
        <v>0.5</v>
      </c>
      <c r="H7" s="31"/>
      <c r="I7" s="32">
        <v>0.5</v>
      </c>
      <c r="J7" s="41">
        <f>+Table24[[#This Row],[ledusskapī konstatētais faktiskais pilnu flakonu skaits**]]*Table24[[#This Row],[ml vienā flakonā pēc e-veselības]]</f>
        <v>0</v>
      </c>
    </row>
    <row r="9" spans="1:10" s="4" customFormat="1" ht="15.95">
      <c r="A9" s="4" t="s">
        <v>1</v>
      </c>
    </row>
    <row r="10" spans="1:10" s="4" customFormat="1" ht="15.95"/>
    <row r="11" spans="1:10" s="4" customFormat="1" ht="15.95">
      <c r="A11" s="4" t="s">
        <v>2</v>
      </c>
    </row>
    <row r="12" spans="1:10" s="4" customFormat="1" ht="15.95">
      <c r="A12" s="4" t="s">
        <v>3</v>
      </c>
    </row>
    <row r="13" spans="1:10" s="4" customFormat="1" ht="15.95">
      <c r="A13" s="4" t="s">
        <v>4</v>
      </c>
    </row>
  </sheetData>
  <pageMargins left="0.23622047244094491" right="0.23622047244094491" top="0.74803149606299213" bottom="0.74803149606299213" header="0.31496062992125984" footer="0.31496062992125984"/>
  <pageSetup paperSize="9" scale="73" fitToHeight="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Armīns Kalniņš</dc:creator>
  <cp:keywords/>
  <dc:description/>
  <cp:lastModifiedBy/>
  <cp:revision/>
  <dcterms:created xsi:type="dcterms:W3CDTF">2024-01-11T08:33:05Z</dcterms:created>
  <dcterms:modified xsi:type="dcterms:W3CDTF">2024-01-29T18:14:26Z</dcterms:modified>
  <cp:category/>
  <cp:contentStatus/>
</cp:coreProperties>
</file>